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0" yWindow="0" windowWidth="27640" windowHeight="27460" tabRatio="500"/>
  </bookViews>
  <sheets>
    <sheet name="Nigth Fury" sheetId="2" r:id="rId1"/>
    <sheet name="Steps per MM" sheetId="4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5" i="2" l="1"/>
  <c r="G44" i="2"/>
  <c r="G46" i="2"/>
  <c r="H45" i="2"/>
  <c r="H44" i="2"/>
  <c r="H46" i="2"/>
  <c r="I45" i="2"/>
  <c r="I44" i="2"/>
  <c r="I46" i="2"/>
  <c r="J45" i="2"/>
  <c r="J44" i="2"/>
  <c r="J46" i="2"/>
  <c r="K45" i="2"/>
  <c r="K44" i="2"/>
  <c r="K46" i="2"/>
  <c r="L45" i="2"/>
  <c r="L44" i="2"/>
  <c r="L46" i="2"/>
  <c r="M45" i="2"/>
  <c r="M44" i="2"/>
  <c r="M46" i="2"/>
  <c r="N45" i="2"/>
  <c r="N44" i="2"/>
  <c r="N46" i="2"/>
  <c r="O45" i="2"/>
  <c r="O44" i="2"/>
  <c r="O46" i="2"/>
  <c r="P45" i="2"/>
  <c r="P44" i="2"/>
  <c r="P46" i="2"/>
  <c r="Q45" i="2"/>
  <c r="Q44" i="2"/>
  <c r="Q46" i="2"/>
  <c r="F44" i="2"/>
  <c r="E44" i="2"/>
  <c r="E46" i="2"/>
  <c r="F45" i="2"/>
  <c r="F46" i="2"/>
  <c r="E45" i="2"/>
  <c r="D44" i="2"/>
  <c r="D25" i="2"/>
  <c r="D37" i="2"/>
  <c r="D7" i="4"/>
  <c r="D14" i="4"/>
  <c r="K24" i="2"/>
  <c r="L24" i="2"/>
  <c r="M24" i="2"/>
  <c r="N24" i="2"/>
  <c r="O24" i="2"/>
  <c r="P24" i="2"/>
  <c r="Q24" i="2"/>
  <c r="D24" i="2"/>
  <c r="D26" i="2"/>
  <c r="E25" i="2"/>
  <c r="E24" i="2"/>
  <c r="E26" i="2"/>
  <c r="F25" i="2"/>
  <c r="F24" i="2"/>
  <c r="F26" i="2"/>
  <c r="G25" i="2"/>
  <c r="G24" i="2"/>
  <c r="G26" i="2"/>
  <c r="H25" i="2"/>
  <c r="H24" i="2"/>
  <c r="H26" i="2"/>
  <c r="I25" i="2"/>
  <c r="I24" i="2"/>
  <c r="I26" i="2"/>
  <c r="J25" i="2"/>
  <c r="J24" i="2"/>
  <c r="J26" i="2"/>
  <c r="K25" i="2"/>
  <c r="K26" i="2"/>
  <c r="L25" i="2"/>
  <c r="L26" i="2"/>
  <c r="M25" i="2"/>
  <c r="M26" i="2"/>
  <c r="N25" i="2"/>
  <c r="N26" i="2"/>
  <c r="O25" i="2"/>
  <c r="O26" i="2"/>
  <c r="P25" i="2"/>
  <c r="P26" i="2"/>
  <c r="Q25" i="2"/>
  <c r="Q26" i="2"/>
  <c r="K31" i="2"/>
  <c r="L31" i="2"/>
  <c r="M31" i="2"/>
  <c r="N31" i="2"/>
  <c r="O31" i="2"/>
  <c r="P31" i="2"/>
  <c r="Q31" i="2"/>
  <c r="D31" i="2"/>
  <c r="D33" i="2"/>
  <c r="E32" i="2"/>
  <c r="E31" i="2"/>
  <c r="E33" i="2"/>
  <c r="F32" i="2"/>
  <c r="F31" i="2"/>
  <c r="F33" i="2"/>
  <c r="G32" i="2"/>
  <c r="G31" i="2"/>
  <c r="G33" i="2"/>
  <c r="H32" i="2"/>
  <c r="H31" i="2"/>
  <c r="H33" i="2"/>
  <c r="I32" i="2"/>
  <c r="I31" i="2"/>
  <c r="I33" i="2"/>
  <c r="J32" i="2"/>
  <c r="J31" i="2"/>
  <c r="J33" i="2"/>
  <c r="K32" i="2"/>
  <c r="K33" i="2"/>
  <c r="L32" i="2"/>
  <c r="L33" i="2"/>
  <c r="M32" i="2"/>
  <c r="M33" i="2"/>
  <c r="N32" i="2"/>
  <c r="N33" i="2"/>
  <c r="O32" i="2"/>
  <c r="O33" i="2"/>
  <c r="P32" i="2"/>
  <c r="P33" i="2"/>
  <c r="Q32" i="2"/>
  <c r="Q33" i="2"/>
  <c r="K37" i="2"/>
  <c r="L37" i="2"/>
  <c r="M37" i="2"/>
  <c r="N37" i="2"/>
  <c r="O37" i="2"/>
  <c r="P37" i="2"/>
  <c r="Q37" i="2"/>
  <c r="D39" i="2"/>
  <c r="E38" i="2"/>
  <c r="E37" i="2"/>
  <c r="E39" i="2"/>
  <c r="F38" i="2"/>
  <c r="F37" i="2"/>
  <c r="F39" i="2"/>
  <c r="G38" i="2"/>
  <c r="G37" i="2"/>
  <c r="G39" i="2"/>
  <c r="H38" i="2"/>
  <c r="H37" i="2"/>
  <c r="H39" i="2"/>
  <c r="I38" i="2"/>
  <c r="I37" i="2"/>
  <c r="I39" i="2"/>
  <c r="J38" i="2"/>
  <c r="J37" i="2"/>
  <c r="J39" i="2"/>
  <c r="K38" i="2"/>
  <c r="K39" i="2"/>
  <c r="L38" i="2"/>
  <c r="L39" i="2"/>
  <c r="M38" i="2"/>
  <c r="M39" i="2"/>
  <c r="N38" i="2"/>
  <c r="N39" i="2"/>
  <c r="O38" i="2"/>
  <c r="O39" i="2"/>
  <c r="P38" i="2"/>
  <c r="P39" i="2"/>
  <c r="Q38" i="2"/>
  <c r="Q39" i="2"/>
  <c r="E48" i="2"/>
  <c r="E49" i="2"/>
  <c r="D46" i="2"/>
</calcChain>
</file>

<file path=xl/sharedStrings.xml><?xml version="1.0" encoding="utf-8"?>
<sst xmlns="http://schemas.openxmlformats.org/spreadsheetml/2006/main" count="40" uniqueCount="30">
  <si>
    <t>steps</t>
  </si>
  <si>
    <t>new offset</t>
  </si>
  <si>
    <t>X</t>
  </si>
  <si>
    <t>Y</t>
  </si>
  <si>
    <t>Z</t>
  </si>
  <si>
    <t>Steps per mm</t>
  </si>
  <si>
    <t>mm</t>
  </si>
  <si>
    <t>initial offset</t>
  </si>
  <si>
    <t>ITERATION</t>
  </si>
  <si>
    <t xml:space="preserve">ITERATION </t>
  </si>
  <si>
    <t>Horizontal Radius</t>
  </si>
  <si>
    <t>initial radius</t>
  </si>
  <si>
    <t>new radius</t>
  </si>
  <si>
    <t>offset (rad)</t>
  </si>
  <si>
    <t>offset (mm)</t>
  </si>
  <si>
    <t>change</t>
  </si>
  <si>
    <t>Offset (mm) per 0.5 in Delta Radius</t>
  </si>
  <si>
    <t>pulley teeth</t>
  </si>
  <si>
    <t>pitch</t>
  </si>
  <si>
    <t>circumference</t>
  </si>
  <si>
    <t>microsteps</t>
  </si>
  <si>
    <t>steps_per_mm</t>
  </si>
  <si>
    <t>steps per rotation</t>
  </si>
  <si>
    <t>microsteps*steps_per_rotation/circumference</t>
  </si>
  <si>
    <t>Height</t>
  </si>
  <si>
    <t>Initial Values</t>
  </si>
  <si>
    <t>Formula</t>
  </si>
  <si>
    <t>Parameters</t>
  </si>
  <si>
    <t>Results</t>
  </si>
  <si>
    <t>(pulley teeth * pitch)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</si>
</sst>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scheme val="minor"/>
    </font>
    <font>
      <b/>
      <sz val="18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7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Border="1"/>
    <xf numFmtId="0" fontId="0" fillId="2" borderId="0" xfId="0" applyFill="1" applyBorder="1"/>
    <xf numFmtId="0" fontId="0" fillId="2" borderId="5" xfId="0" applyFill="1" applyBorder="1"/>
    <xf numFmtId="0" fontId="0" fillId="0" borderId="0" xfId="0" applyBorder="1"/>
    <xf numFmtId="0" fontId="0" fillId="0" borderId="5" xfId="0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164" fontId="0" fillId="0" borderId="0" xfId="0" applyNumberFormat="1" applyBorder="1"/>
    <xf numFmtId="164" fontId="0" fillId="0" borderId="6" xfId="0" applyNumberFormat="1" applyBorder="1"/>
    <xf numFmtId="0" fontId="1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5" fillId="0" borderId="0" xfId="0" applyFont="1"/>
    <xf numFmtId="0" fontId="5" fillId="5" borderId="0" xfId="0" applyFont="1" applyFill="1"/>
    <xf numFmtId="0" fontId="0" fillId="5" borderId="0" xfId="0" applyFill="1"/>
    <xf numFmtId="0" fontId="1" fillId="4" borderId="12" xfId="0" applyFont="1" applyFill="1" applyBorder="1"/>
    <xf numFmtId="0" fontId="1" fillId="4" borderId="13" xfId="0" applyFont="1" applyFill="1" applyBorder="1"/>
    <xf numFmtId="0" fontId="0" fillId="2" borderId="14" xfId="0" applyFill="1" applyBorder="1"/>
    <xf numFmtId="0" fontId="0" fillId="2" borderId="12" xfId="0" applyFill="1" applyBorder="1"/>
    <xf numFmtId="0" fontId="0" fillId="2" borderId="13" xfId="0" applyFill="1" applyBorder="1"/>
    <xf numFmtId="164" fontId="0" fillId="0" borderId="15" xfId="0" applyNumberFormat="1" applyBorder="1"/>
    <xf numFmtId="164" fontId="0" fillId="0" borderId="5" xfId="0" applyNumberFormat="1" applyBorder="1"/>
    <xf numFmtId="0" fontId="0" fillId="0" borderId="15" xfId="0" applyBorder="1"/>
    <xf numFmtId="164" fontId="0" fillId="0" borderId="16" xfId="0" applyNumberFormat="1" applyBorder="1"/>
    <xf numFmtId="164" fontId="0" fillId="0" borderId="8" xfId="0" applyNumberFormat="1" applyBorder="1"/>
  </cellXfs>
  <cellStyles count="7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7:Q49"/>
  <sheetViews>
    <sheetView showGridLines="0" showRowColHeaders="0" tabSelected="1" topLeftCell="A16" workbookViewId="0">
      <selection activeCell="P56" sqref="P56"/>
    </sheetView>
  </sheetViews>
  <sheetFormatPr baseColWidth="10" defaultRowHeight="15" x14ac:dyDescent="0"/>
  <cols>
    <col min="2" max="2" width="12.5" customWidth="1"/>
  </cols>
  <sheetData>
    <row r="17" spans="2:17" ht="23">
      <c r="B17" s="20" t="s">
        <v>25</v>
      </c>
      <c r="C17" s="21"/>
    </row>
    <row r="18" spans="2:17">
      <c r="C18" s="1" t="s">
        <v>5</v>
      </c>
      <c r="F18">
        <v>80</v>
      </c>
    </row>
    <row r="19" spans="2:17">
      <c r="C19" s="1" t="s">
        <v>16</v>
      </c>
      <c r="F19">
        <v>0.13</v>
      </c>
    </row>
    <row r="20" spans="2:17">
      <c r="C20" s="1" t="s">
        <v>10</v>
      </c>
      <c r="F20">
        <v>126.85</v>
      </c>
    </row>
    <row r="21" spans="2:17" ht="16" thickBot="1"/>
    <row r="22" spans="2:17" ht="24" thickBot="1">
      <c r="B22" s="20" t="s">
        <v>4</v>
      </c>
      <c r="C22" s="13" t="s">
        <v>8</v>
      </c>
      <c r="D22" s="16">
        <v>1</v>
      </c>
      <c r="E22" s="16">
        <v>2</v>
      </c>
      <c r="F22" s="16">
        <v>3</v>
      </c>
      <c r="G22" s="16">
        <v>4</v>
      </c>
      <c r="H22" s="17">
        <v>5</v>
      </c>
      <c r="I22" s="16">
        <v>6</v>
      </c>
      <c r="J22" s="16">
        <v>7</v>
      </c>
      <c r="K22" s="16">
        <v>8</v>
      </c>
      <c r="L22" s="16">
        <v>9</v>
      </c>
      <c r="M22" s="16">
        <v>10</v>
      </c>
      <c r="N22" s="16">
        <v>11</v>
      </c>
      <c r="O22" s="17">
        <v>12</v>
      </c>
      <c r="P22" s="16">
        <v>13</v>
      </c>
      <c r="Q22" s="18">
        <v>14</v>
      </c>
    </row>
    <row r="23" spans="2:17" ht="24" thickTop="1">
      <c r="B23" s="19"/>
      <c r="C23" s="14" t="s">
        <v>6</v>
      </c>
      <c r="D23" s="4">
        <v>-0.17</v>
      </c>
      <c r="E23" s="4">
        <v>0.03</v>
      </c>
      <c r="F23" s="4">
        <v>0.05</v>
      </c>
      <c r="G23" s="4">
        <v>0.04</v>
      </c>
      <c r="H23" s="2">
        <v>-0.27</v>
      </c>
      <c r="I23" s="4">
        <v>0.05</v>
      </c>
      <c r="J23" s="4">
        <v>0.04</v>
      </c>
      <c r="K23" s="4">
        <v>-0.14000000000000001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5">
        <v>0</v>
      </c>
    </row>
    <row r="24" spans="2:17" ht="23">
      <c r="B24" s="19"/>
      <c r="C24" s="14" t="s">
        <v>0</v>
      </c>
      <c r="D24" s="6">
        <f>-D23*F18</f>
        <v>13.600000000000001</v>
      </c>
      <c r="E24" s="6">
        <f>-E23*$F$18</f>
        <v>-2.4</v>
      </c>
      <c r="F24" s="6">
        <f>-F23*$F$18</f>
        <v>-4</v>
      </c>
      <c r="G24" s="6">
        <f>-G23*$F$18</f>
        <v>-3.2</v>
      </c>
      <c r="H24" s="3">
        <f>-H23*$F$18</f>
        <v>21.6</v>
      </c>
      <c r="I24" s="6">
        <f>-I23*$F$18</f>
        <v>-4</v>
      </c>
      <c r="J24" s="6">
        <f>-J23*$F$18</f>
        <v>-3.2</v>
      </c>
      <c r="K24" s="6">
        <f>-K23*$F$18</f>
        <v>11.200000000000001</v>
      </c>
      <c r="L24" s="6">
        <f>-L23*$F$18</f>
        <v>0</v>
      </c>
      <c r="M24" s="6">
        <f>-M23*$F$18</f>
        <v>0</v>
      </c>
      <c r="N24" s="6">
        <f>-N23*$F$18</f>
        <v>0</v>
      </c>
      <c r="O24" s="6">
        <f>-O23*$F$18</f>
        <v>0</v>
      </c>
      <c r="P24" s="6">
        <f>-P23*$F$18</f>
        <v>0</v>
      </c>
      <c r="Q24" s="7">
        <f>-Q23*$F$18</f>
        <v>0</v>
      </c>
    </row>
    <row r="25" spans="2:17" ht="23">
      <c r="B25" s="19"/>
      <c r="C25" s="14" t="s">
        <v>7</v>
      </c>
      <c r="D25" s="6">
        <f>17.6</f>
        <v>17.600000000000001</v>
      </c>
      <c r="E25" s="6">
        <f>D26</f>
        <v>31.200000000000003</v>
      </c>
      <c r="F25" s="6">
        <f>E26</f>
        <v>28.800000000000004</v>
      </c>
      <c r="G25" s="6">
        <f>F26</f>
        <v>24.800000000000004</v>
      </c>
      <c r="H25" s="3">
        <f>G26</f>
        <v>21.600000000000005</v>
      </c>
      <c r="I25" s="6">
        <f t="shared" ref="I25:J25" si="0">H26</f>
        <v>43.2</v>
      </c>
      <c r="J25" s="6">
        <f t="shared" si="0"/>
        <v>39.200000000000003</v>
      </c>
      <c r="K25" s="6">
        <f t="shared" ref="K25" si="1">J26</f>
        <v>36</v>
      </c>
      <c r="L25" s="6">
        <f t="shared" ref="L25" si="2">K26</f>
        <v>47.2</v>
      </c>
      <c r="M25" s="6">
        <f t="shared" ref="M25" si="3">L26</f>
        <v>47.2</v>
      </c>
      <c r="N25" s="6">
        <f t="shared" ref="N25" si="4">M26</f>
        <v>47.2</v>
      </c>
      <c r="O25" s="6">
        <f t="shared" ref="O25" si="5">N26</f>
        <v>47.2</v>
      </c>
      <c r="P25" s="6">
        <f t="shared" ref="P25" si="6">O26</f>
        <v>47.2</v>
      </c>
      <c r="Q25" s="7">
        <f t="shared" ref="Q25" si="7">P26</f>
        <v>47.2</v>
      </c>
    </row>
    <row r="26" spans="2:17" ht="24" thickBot="1">
      <c r="B26" s="19"/>
      <c r="C26" s="15" t="s">
        <v>1</v>
      </c>
      <c r="D26" s="8">
        <f>D25+D24</f>
        <v>31.200000000000003</v>
      </c>
      <c r="E26" s="8">
        <f>E25+E24</f>
        <v>28.800000000000004</v>
      </c>
      <c r="F26" s="8">
        <f t="shared" ref="F26:J26" si="8">F25+F24</f>
        <v>24.800000000000004</v>
      </c>
      <c r="G26" s="8">
        <f t="shared" si="8"/>
        <v>21.600000000000005</v>
      </c>
      <c r="H26" s="9">
        <f t="shared" si="8"/>
        <v>43.2</v>
      </c>
      <c r="I26" s="8">
        <f t="shared" si="8"/>
        <v>39.200000000000003</v>
      </c>
      <c r="J26" s="8">
        <f t="shared" si="8"/>
        <v>36</v>
      </c>
      <c r="K26" s="8">
        <f t="shared" ref="K26:Q26" si="9">K25+K24</f>
        <v>47.2</v>
      </c>
      <c r="L26" s="8">
        <f t="shared" si="9"/>
        <v>47.2</v>
      </c>
      <c r="M26" s="8">
        <f t="shared" si="9"/>
        <v>47.2</v>
      </c>
      <c r="N26" s="8">
        <f t="shared" si="9"/>
        <v>47.2</v>
      </c>
      <c r="O26" s="8">
        <f t="shared" si="9"/>
        <v>47.2</v>
      </c>
      <c r="P26" s="8">
        <f t="shared" si="9"/>
        <v>47.2</v>
      </c>
      <c r="Q26" s="10">
        <f t="shared" si="9"/>
        <v>47.2</v>
      </c>
    </row>
    <row r="27" spans="2:17" ht="23">
      <c r="B27" s="19"/>
      <c r="H27" s="3"/>
    </row>
    <row r="28" spans="2:17" ht="24" thickBot="1">
      <c r="B28" s="19"/>
      <c r="H28" s="3"/>
    </row>
    <row r="29" spans="2:17" ht="24" thickBot="1">
      <c r="B29" s="20" t="s">
        <v>3</v>
      </c>
      <c r="C29" s="13" t="s">
        <v>8</v>
      </c>
      <c r="D29" s="16">
        <v>1</v>
      </c>
      <c r="E29" s="16">
        <v>2</v>
      </c>
      <c r="F29" s="16">
        <v>3</v>
      </c>
      <c r="G29" s="16">
        <v>4</v>
      </c>
      <c r="H29" s="17">
        <v>5</v>
      </c>
      <c r="I29" s="16">
        <v>6</v>
      </c>
      <c r="J29" s="16">
        <v>7</v>
      </c>
      <c r="K29" s="16">
        <v>8</v>
      </c>
      <c r="L29" s="16">
        <v>9</v>
      </c>
      <c r="M29" s="16">
        <v>10</v>
      </c>
      <c r="N29" s="16">
        <v>11</v>
      </c>
      <c r="O29" s="17">
        <v>12</v>
      </c>
      <c r="P29" s="16">
        <v>13</v>
      </c>
      <c r="Q29" s="18">
        <v>14</v>
      </c>
    </row>
    <row r="30" spans="2:17" ht="24" thickTop="1">
      <c r="B30" s="19"/>
      <c r="C30" s="14" t="s">
        <v>6</v>
      </c>
      <c r="D30" s="4">
        <v>0.09</v>
      </c>
      <c r="E30" s="4">
        <v>0.04</v>
      </c>
      <c r="F30" s="4">
        <v>0.06</v>
      </c>
      <c r="G30" s="4">
        <v>-0.33</v>
      </c>
      <c r="H30" s="2">
        <v>0.06</v>
      </c>
      <c r="I30" s="4">
        <v>0.12</v>
      </c>
      <c r="J30" s="4">
        <v>0.05</v>
      </c>
      <c r="K30" s="4">
        <v>0.11</v>
      </c>
      <c r="L30" s="4">
        <v>0.05</v>
      </c>
      <c r="M30" s="4">
        <v>0</v>
      </c>
      <c r="N30" s="4">
        <v>0</v>
      </c>
      <c r="O30" s="4">
        <v>0</v>
      </c>
      <c r="P30" s="4">
        <v>0</v>
      </c>
      <c r="Q30" s="5">
        <v>0</v>
      </c>
    </row>
    <row r="31" spans="2:17" ht="23">
      <c r="B31" s="19"/>
      <c r="C31" s="14" t="s">
        <v>0</v>
      </c>
      <c r="D31" s="6">
        <f>-D30*$F$18</f>
        <v>-7.1999999999999993</v>
      </c>
      <c r="E31" s="6">
        <f>-E30*$F$18</f>
        <v>-3.2</v>
      </c>
      <c r="F31" s="6">
        <f>-F30*$F$18</f>
        <v>-4.8</v>
      </c>
      <c r="G31" s="6">
        <f>-G30*$F$18</f>
        <v>26.400000000000002</v>
      </c>
      <c r="H31" s="3">
        <f>-H30*$F$18</f>
        <v>-4.8</v>
      </c>
      <c r="I31" s="6">
        <f>-I30*$F$18</f>
        <v>-9.6</v>
      </c>
      <c r="J31" s="6">
        <f>-J30*$F$18</f>
        <v>-4</v>
      </c>
      <c r="K31" s="6">
        <f>-K30*$F$18</f>
        <v>-8.8000000000000007</v>
      </c>
      <c r="L31" s="6">
        <f>-L30*$F$18</f>
        <v>-4</v>
      </c>
      <c r="M31" s="6">
        <f>-M30*$F$18</f>
        <v>0</v>
      </c>
      <c r="N31" s="6">
        <f>-N30*$F$18</f>
        <v>0</v>
      </c>
      <c r="O31" s="6">
        <f>-O30*$F$18</f>
        <v>0</v>
      </c>
      <c r="P31" s="6">
        <f>-P30*$F$18</f>
        <v>0</v>
      </c>
      <c r="Q31" s="7">
        <f>-Q30*$F$18</f>
        <v>0</v>
      </c>
    </row>
    <row r="32" spans="2:17" ht="23">
      <c r="B32" s="19"/>
      <c r="C32" s="14" t="s">
        <v>7</v>
      </c>
      <c r="D32" s="6">
        <v>0</v>
      </c>
      <c r="E32" s="6">
        <f>D33</f>
        <v>-7.1999999999999993</v>
      </c>
      <c r="F32" s="6">
        <f>E33</f>
        <v>-10.399999999999999</v>
      </c>
      <c r="G32" s="6">
        <f>F33</f>
        <v>-15.2</v>
      </c>
      <c r="H32" s="3">
        <f>G33</f>
        <v>11.200000000000003</v>
      </c>
      <c r="I32" s="6">
        <f t="shared" ref="I32:J32" si="10">H33</f>
        <v>6.400000000000003</v>
      </c>
      <c r="J32" s="6">
        <f t="shared" si="10"/>
        <v>-3.1999999999999966</v>
      </c>
      <c r="K32" s="6">
        <f t="shared" ref="K32" si="11">J33</f>
        <v>-7.1999999999999966</v>
      </c>
      <c r="L32" s="6">
        <f t="shared" ref="L32" si="12">K33</f>
        <v>-15.999999999999996</v>
      </c>
      <c r="M32" s="6">
        <f t="shared" ref="M32" si="13">L33</f>
        <v>-19.999999999999996</v>
      </c>
      <c r="N32" s="6">
        <f t="shared" ref="N32" si="14">M33</f>
        <v>-19.999999999999996</v>
      </c>
      <c r="O32" s="6">
        <f t="shared" ref="O32" si="15">N33</f>
        <v>-19.999999999999996</v>
      </c>
      <c r="P32" s="6">
        <f t="shared" ref="P32" si="16">O33</f>
        <v>-19.999999999999996</v>
      </c>
      <c r="Q32" s="7">
        <f t="shared" ref="Q32" si="17">P33</f>
        <v>-19.999999999999996</v>
      </c>
    </row>
    <row r="33" spans="2:17" ht="24" thickBot="1">
      <c r="B33" s="19"/>
      <c r="C33" s="15" t="s">
        <v>1</v>
      </c>
      <c r="D33" s="8">
        <f>D32+D31</f>
        <v>-7.1999999999999993</v>
      </c>
      <c r="E33" s="8">
        <f>E32+E31</f>
        <v>-10.399999999999999</v>
      </c>
      <c r="F33" s="8">
        <f t="shared" ref="F33" si="18">F32+F31</f>
        <v>-15.2</v>
      </c>
      <c r="G33" s="8">
        <f t="shared" ref="G33" si="19">G32+G31</f>
        <v>11.200000000000003</v>
      </c>
      <c r="H33" s="9">
        <f t="shared" ref="H33" si="20">H32+H31</f>
        <v>6.400000000000003</v>
      </c>
      <c r="I33" s="8">
        <f t="shared" ref="I33" si="21">I32+I31</f>
        <v>-3.1999999999999966</v>
      </c>
      <c r="J33" s="8">
        <f t="shared" ref="J33:Q33" si="22">J32+J31</f>
        <v>-7.1999999999999966</v>
      </c>
      <c r="K33" s="8">
        <f t="shared" si="22"/>
        <v>-15.999999999999996</v>
      </c>
      <c r="L33" s="8">
        <f t="shared" si="22"/>
        <v>-19.999999999999996</v>
      </c>
      <c r="M33" s="8">
        <f t="shared" si="22"/>
        <v>-19.999999999999996</v>
      </c>
      <c r="N33" s="8">
        <f t="shared" si="22"/>
        <v>-19.999999999999996</v>
      </c>
      <c r="O33" s="8">
        <f t="shared" si="22"/>
        <v>-19.999999999999996</v>
      </c>
      <c r="P33" s="8">
        <f t="shared" si="22"/>
        <v>-19.999999999999996</v>
      </c>
      <c r="Q33" s="10">
        <f t="shared" si="22"/>
        <v>-19.999999999999996</v>
      </c>
    </row>
    <row r="34" spans="2:17" ht="24" thickBot="1">
      <c r="B34" s="19"/>
      <c r="H34" s="3"/>
      <c r="O34" s="3"/>
    </row>
    <row r="35" spans="2:17" ht="24" thickBot="1">
      <c r="B35" s="20" t="s">
        <v>2</v>
      </c>
      <c r="C35" s="13" t="s">
        <v>8</v>
      </c>
      <c r="D35" s="16">
        <v>1</v>
      </c>
      <c r="E35" s="16">
        <v>2</v>
      </c>
      <c r="F35" s="16">
        <v>3</v>
      </c>
      <c r="G35" s="16">
        <v>4</v>
      </c>
      <c r="H35" s="17">
        <v>5</v>
      </c>
      <c r="I35" s="16">
        <v>6</v>
      </c>
      <c r="J35" s="16">
        <v>7</v>
      </c>
      <c r="K35" s="16">
        <v>8</v>
      </c>
      <c r="L35" s="16">
        <v>9</v>
      </c>
      <c r="M35" s="16">
        <v>10</v>
      </c>
      <c r="N35" s="16">
        <v>11</v>
      </c>
      <c r="O35" s="17">
        <v>12</v>
      </c>
      <c r="P35" s="16">
        <v>13</v>
      </c>
      <c r="Q35" s="18">
        <v>14</v>
      </c>
    </row>
    <row r="36" spans="2:17" ht="24" thickTop="1">
      <c r="B36" s="19"/>
      <c r="C36" s="14" t="s">
        <v>6</v>
      </c>
      <c r="D36" s="4">
        <v>1.76</v>
      </c>
      <c r="E36" s="4">
        <v>0.4</v>
      </c>
      <c r="F36" s="4">
        <v>0.12</v>
      </c>
      <c r="G36" s="4">
        <v>0.05</v>
      </c>
      <c r="H36" s="2">
        <v>0.06</v>
      </c>
      <c r="I36" s="4">
        <v>0.09</v>
      </c>
      <c r="J36" s="4">
        <v>0.03</v>
      </c>
      <c r="K36" s="4">
        <v>0.03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5">
        <v>0</v>
      </c>
    </row>
    <row r="37" spans="2:17" ht="23">
      <c r="B37" s="19"/>
      <c r="C37" s="14" t="s">
        <v>0</v>
      </c>
      <c r="D37" s="6">
        <f>-D36*$F$18</f>
        <v>-140.80000000000001</v>
      </c>
      <c r="E37" s="6">
        <f>-E36*$F$18</f>
        <v>-32</v>
      </c>
      <c r="F37" s="6">
        <f>-F36*$F$18</f>
        <v>-9.6</v>
      </c>
      <c r="G37" s="6">
        <f>-G36*$F$18</f>
        <v>-4</v>
      </c>
      <c r="H37" s="3">
        <f>-H36*$F$18</f>
        <v>-4.8</v>
      </c>
      <c r="I37" s="6">
        <f>-I36*$F$18</f>
        <v>-7.1999999999999993</v>
      </c>
      <c r="J37" s="6">
        <f>-J36*$F$18</f>
        <v>-2.4</v>
      </c>
      <c r="K37" s="6">
        <f>-K36*$F$18</f>
        <v>-2.4</v>
      </c>
      <c r="L37" s="6">
        <f>-L36*$F$18</f>
        <v>0</v>
      </c>
      <c r="M37" s="6">
        <f>-M36*$F$18</f>
        <v>0</v>
      </c>
      <c r="N37" s="6">
        <f>-N36*$F$18</f>
        <v>0</v>
      </c>
      <c r="O37" s="6">
        <f>-O36*$F$18</f>
        <v>0</v>
      </c>
      <c r="P37" s="6">
        <f>-P36*$F$18</f>
        <v>0</v>
      </c>
      <c r="Q37" s="7">
        <f>-Q36*$F$18</f>
        <v>0</v>
      </c>
    </row>
    <row r="38" spans="2:17" ht="23">
      <c r="B38" s="19"/>
      <c r="C38" s="14" t="s">
        <v>7</v>
      </c>
      <c r="D38" s="6">
        <v>0</v>
      </c>
      <c r="E38" s="6">
        <f>D39</f>
        <v>-140.80000000000001</v>
      </c>
      <c r="F38" s="6">
        <f>E39</f>
        <v>-172.8</v>
      </c>
      <c r="G38" s="6">
        <f>F39</f>
        <v>-182.4</v>
      </c>
      <c r="H38" s="3">
        <f>G39</f>
        <v>-186.4</v>
      </c>
      <c r="I38" s="6">
        <f t="shared" ref="I38:J38" si="23">H39</f>
        <v>-191.20000000000002</v>
      </c>
      <c r="J38" s="6">
        <f t="shared" si="23"/>
        <v>-198.4</v>
      </c>
      <c r="K38" s="6">
        <f t="shared" ref="K38" si="24">J39</f>
        <v>-201</v>
      </c>
      <c r="L38" s="6">
        <f t="shared" ref="L38" si="25">K39</f>
        <v>-203</v>
      </c>
      <c r="M38" s="6">
        <f t="shared" ref="M38" si="26">L39</f>
        <v>-203</v>
      </c>
      <c r="N38" s="6">
        <f t="shared" ref="N38" si="27">M39</f>
        <v>-203</v>
      </c>
      <c r="O38" s="6">
        <f t="shared" ref="O38" si="28">N39</f>
        <v>-203</v>
      </c>
      <c r="P38" s="6">
        <f t="shared" ref="P38" si="29">O39</f>
        <v>-203</v>
      </c>
      <c r="Q38" s="7">
        <f t="shared" ref="Q38" si="30">P39</f>
        <v>-203</v>
      </c>
    </row>
    <row r="39" spans="2:17" ht="24" thickBot="1">
      <c r="B39" s="19"/>
      <c r="C39" s="15" t="s">
        <v>1</v>
      </c>
      <c r="D39" s="8">
        <f>D38+D37</f>
        <v>-140.80000000000001</v>
      </c>
      <c r="E39" s="8">
        <f>E38+E37</f>
        <v>-172.8</v>
      </c>
      <c r="F39" s="8">
        <f t="shared" ref="F39" si="31">F38+F37</f>
        <v>-182.4</v>
      </c>
      <c r="G39" s="8">
        <f t="shared" ref="G39" si="32">G38+G37</f>
        <v>-186.4</v>
      </c>
      <c r="H39" s="9">
        <f t="shared" ref="H39" si="33">H38+H37</f>
        <v>-191.20000000000002</v>
      </c>
      <c r="I39" s="8">
        <f t="shared" ref="I39" si="34">I38+I37</f>
        <v>-198.4</v>
      </c>
      <c r="J39" s="8">
        <f>ROUND(J38+J37,0)</f>
        <v>-201</v>
      </c>
      <c r="K39" s="8">
        <f t="shared" ref="K39:Q39" si="35">ROUND(K38+K37,0)</f>
        <v>-203</v>
      </c>
      <c r="L39" s="8">
        <f t="shared" si="35"/>
        <v>-203</v>
      </c>
      <c r="M39" s="8">
        <f t="shared" si="35"/>
        <v>-203</v>
      </c>
      <c r="N39" s="8">
        <f t="shared" si="35"/>
        <v>-203</v>
      </c>
      <c r="O39" s="8">
        <f t="shared" si="35"/>
        <v>-203</v>
      </c>
      <c r="P39" s="8">
        <f t="shared" si="35"/>
        <v>-203</v>
      </c>
      <c r="Q39" s="10">
        <f t="shared" si="35"/>
        <v>-203</v>
      </c>
    </row>
    <row r="40" spans="2:17" ht="23">
      <c r="B40" s="19"/>
    </row>
    <row r="41" spans="2:17" ht="24" thickBot="1">
      <c r="B41" s="19"/>
    </row>
    <row r="42" spans="2:17" ht="24" thickBot="1">
      <c r="B42" s="20" t="s">
        <v>24</v>
      </c>
      <c r="C42" s="13" t="s">
        <v>9</v>
      </c>
      <c r="D42" s="22">
        <v>1</v>
      </c>
      <c r="E42" s="22">
        <v>2</v>
      </c>
      <c r="F42" s="22">
        <v>3</v>
      </c>
      <c r="G42" s="22">
        <v>4</v>
      </c>
      <c r="H42" s="22">
        <v>5</v>
      </c>
      <c r="I42" s="22">
        <v>6</v>
      </c>
      <c r="J42" s="22">
        <v>7</v>
      </c>
      <c r="K42" s="22">
        <v>8</v>
      </c>
      <c r="L42" s="22">
        <v>9</v>
      </c>
      <c r="M42" s="22">
        <v>10</v>
      </c>
      <c r="N42" s="22">
        <v>11</v>
      </c>
      <c r="O42" s="22">
        <v>12</v>
      </c>
      <c r="P42" s="22">
        <v>13</v>
      </c>
      <c r="Q42" s="23">
        <v>14</v>
      </c>
    </row>
    <row r="43" spans="2:17" ht="24" thickTop="1">
      <c r="B43" s="19"/>
      <c r="C43" s="14" t="s">
        <v>14</v>
      </c>
      <c r="D43" s="24">
        <v>-0.56999999999999995</v>
      </c>
      <c r="E43" s="25">
        <v>-0.17</v>
      </c>
      <c r="F43" s="25">
        <v>-0.02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6"/>
    </row>
    <row r="44" spans="2:17">
      <c r="C44" s="14" t="s">
        <v>13</v>
      </c>
      <c r="D44" s="27">
        <f>-D43/$F$19*0.5</f>
        <v>2.1923076923076921</v>
      </c>
      <c r="E44" s="11">
        <f>-E43/$F$19*0.5</f>
        <v>0.65384615384615385</v>
      </c>
      <c r="F44" s="11">
        <f>-F43/$F$19*0.5</f>
        <v>7.6923076923076927E-2</v>
      </c>
      <c r="G44" s="11">
        <f t="shared" ref="G44:Q44" si="36">-G43/$F$19*0.5</f>
        <v>0</v>
      </c>
      <c r="H44" s="11">
        <f t="shared" si="36"/>
        <v>0</v>
      </c>
      <c r="I44" s="11">
        <f t="shared" si="36"/>
        <v>0</v>
      </c>
      <c r="J44" s="11">
        <f t="shared" si="36"/>
        <v>0</v>
      </c>
      <c r="K44" s="11">
        <f t="shared" si="36"/>
        <v>0</v>
      </c>
      <c r="L44" s="11">
        <f t="shared" si="36"/>
        <v>0</v>
      </c>
      <c r="M44" s="11">
        <f t="shared" si="36"/>
        <v>0</v>
      </c>
      <c r="N44" s="11">
        <f t="shared" si="36"/>
        <v>0</v>
      </c>
      <c r="O44" s="11">
        <f t="shared" si="36"/>
        <v>0</v>
      </c>
      <c r="P44" s="11">
        <f t="shared" si="36"/>
        <v>0</v>
      </c>
      <c r="Q44" s="28">
        <f t="shared" si="36"/>
        <v>0</v>
      </c>
    </row>
    <row r="45" spans="2:17">
      <c r="C45" s="14" t="s">
        <v>11</v>
      </c>
      <c r="D45" s="29">
        <v>126.85</v>
      </c>
      <c r="E45" s="11">
        <f>D46</f>
        <v>129.04230769230767</v>
      </c>
      <c r="F45" s="11">
        <f>E46</f>
        <v>129.69615384615383</v>
      </c>
      <c r="G45" s="11">
        <f t="shared" ref="G45:Q45" si="37">F46</f>
        <v>129.7730769230769</v>
      </c>
      <c r="H45" s="11">
        <f t="shared" si="37"/>
        <v>129.7730769230769</v>
      </c>
      <c r="I45" s="11">
        <f t="shared" si="37"/>
        <v>129.7730769230769</v>
      </c>
      <c r="J45" s="11">
        <f t="shared" si="37"/>
        <v>129.7730769230769</v>
      </c>
      <c r="K45" s="11">
        <f t="shared" si="37"/>
        <v>129.7730769230769</v>
      </c>
      <c r="L45" s="11">
        <f t="shared" si="37"/>
        <v>129.7730769230769</v>
      </c>
      <c r="M45" s="11">
        <f t="shared" si="37"/>
        <v>129.7730769230769</v>
      </c>
      <c r="N45" s="11">
        <f t="shared" si="37"/>
        <v>129.7730769230769</v>
      </c>
      <c r="O45" s="11">
        <f t="shared" si="37"/>
        <v>129.7730769230769</v>
      </c>
      <c r="P45" s="11">
        <f t="shared" si="37"/>
        <v>129.7730769230769</v>
      </c>
      <c r="Q45" s="28">
        <f t="shared" si="37"/>
        <v>129.7730769230769</v>
      </c>
    </row>
    <row r="46" spans="2:17" ht="16" thickBot="1">
      <c r="C46" s="15" t="s">
        <v>12</v>
      </c>
      <c r="D46" s="30">
        <f>D45+D44</f>
        <v>129.04230769230767</v>
      </c>
      <c r="E46" s="12">
        <f>E45+E44</f>
        <v>129.69615384615383</v>
      </c>
      <c r="F46" s="12">
        <f>F45+F44</f>
        <v>129.7730769230769</v>
      </c>
      <c r="G46" s="12">
        <f t="shared" ref="G46:Q46" si="38">G45+G44</f>
        <v>129.7730769230769</v>
      </c>
      <c r="H46" s="12">
        <f t="shared" si="38"/>
        <v>129.7730769230769</v>
      </c>
      <c r="I46" s="12">
        <f t="shared" si="38"/>
        <v>129.7730769230769</v>
      </c>
      <c r="J46" s="12">
        <f t="shared" si="38"/>
        <v>129.7730769230769</v>
      </c>
      <c r="K46" s="12">
        <f t="shared" si="38"/>
        <v>129.7730769230769</v>
      </c>
      <c r="L46" s="12">
        <f t="shared" si="38"/>
        <v>129.7730769230769</v>
      </c>
      <c r="M46" s="12">
        <f t="shared" si="38"/>
        <v>129.7730769230769</v>
      </c>
      <c r="N46" s="12">
        <f t="shared" si="38"/>
        <v>129.7730769230769</v>
      </c>
      <c r="O46" s="12">
        <f t="shared" si="38"/>
        <v>129.7730769230769</v>
      </c>
      <c r="P46" s="12">
        <f t="shared" si="38"/>
        <v>129.7730769230769</v>
      </c>
      <c r="Q46" s="31">
        <f t="shared" si="38"/>
        <v>129.7730769230769</v>
      </c>
    </row>
    <row r="48" spans="2:17">
      <c r="B48" t="s">
        <v>15</v>
      </c>
      <c r="D48">
        <v>-4.3846153846153841</v>
      </c>
      <c r="E48">
        <f>E43-D43</f>
        <v>0.39999999999999991</v>
      </c>
    </row>
    <row r="49" spans="4:5">
      <c r="D49">
        <v>0.5</v>
      </c>
      <c r="E49">
        <f>E48*D49/D48</f>
        <v>-4.5614035087719294E-2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showGridLines="0" workbookViewId="0">
      <selection activeCell="J11" sqref="J11"/>
    </sheetView>
  </sheetViews>
  <sheetFormatPr baseColWidth="10" defaultRowHeight="15" x14ac:dyDescent="0"/>
  <cols>
    <col min="2" max="2" width="4.1640625" customWidth="1"/>
    <col min="3" max="3" width="15.83203125" customWidth="1"/>
    <col min="4" max="4" width="12.83203125" customWidth="1"/>
    <col min="5" max="5" width="4" customWidth="1"/>
  </cols>
  <sheetData>
    <row r="2" spans="2:6">
      <c r="B2" s="1" t="s">
        <v>27</v>
      </c>
      <c r="C2" s="1"/>
    </row>
    <row r="4" spans="2:6">
      <c r="C4" t="s">
        <v>22</v>
      </c>
      <c r="D4">
        <v>200</v>
      </c>
    </row>
    <row r="5" spans="2:6">
      <c r="C5" t="s">
        <v>17</v>
      </c>
      <c r="D5">
        <v>15</v>
      </c>
    </row>
    <row r="6" spans="2:6">
      <c r="C6" t="s">
        <v>18</v>
      </c>
      <c r="D6">
        <v>2</v>
      </c>
    </row>
    <row r="7" spans="2:6">
      <c r="C7" t="s">
        <v>19</v>
      </c>
      <c r="D7">
        <f>D6*D5</f>
        <v>30</v>
      </c>
      <c r="F7" t="s">
        <v>29</v>
      </c>
    </row>
    <row r="8" spans="2:6">
      <c r="C8" t="s">
        <v>20</v>
      </c>
      <c r="D8">
        <v>16</v>
      </c>
    </row>
    <row r="10" spans="2:6">
      <c r="B10" s="1" t="s">
        <v>26</v>
      </c>
    </row>
    <row r="11" spans="2:6">
      <c r="C11" t="s">
        <v>23</v>
      </c>
    </row>
    <row r="13" spans="2:6">
      <c r="B13" s="1" t="s">
        <v>28</v>
      </c>
    </row>
    <row r="14" spans="2:6">
      <c r="C14" s="1" t="s">
        <v>21</v>
      </c>
      <c r="D14" s="1">
        <f>D8*D4/D7</f>
        <v>106.66666666666667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Nigth Fury</vt:lpstr>
      <vt:lpstr>Steps per MM</vt:lpstr>
    </vt:vector>
  </TitlesOfParts>
  <Company>Tae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Artemio Mendoza</dc:creator>
  <cp:lastModifiedBy>Artemio Mendoza</cp:lastModifiedBy>
  <dcterms:created xsi:type="dcterms:W3CDTF">2014-07-21T02:03:20Z</dcterms:created>
  <dcterms:modified xsi:type="dcterms:W3CDTF">2014-08-01T04:30:53Z</dcterms:modified>
</cp:coreProperties>
</file>